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Мониторы" sheetId="7" r:id="rId1"/>
  </sheets>
  <definedNames>
    <definedName name="_xlnm._FilterDatabase" localSheetId="0" hidden="1">Мониторы!$G$1:$U$2</definedName>
  </definedNames>
  <calcPr calcId="162913"/>
</workbook>
</file>

<file path=xl/calcChain.xml><?xml version="1.0" encoding="utf-8"?>
<calcChain xmlns="http://schemas.openxmlformats.org/spreadsheetml/2006/main">
  <c r="O14" i="7" l="1"/>
  <c r="Q14" i="7" s="1"/>
  <c r="R14" i="7" s="1"/>
  <c r="O13" i="7"/>
  <c r="Q13" i="7" s="1"/>
  <c r="R13" i="7" s="1"/>
  <c r="O8" i="7"/>
  <c r="Q8" i="7" s="1"/>
  <c r="R8" i="7" s="1"/>
  <c r="K13" i="7"/>
  <c r="K8" i="7"/>
  <c r="K14" i="7"/>
  <c r="O3" i="7" l="1"/>
  <c r="O4" i="7"/>
  <c r="O5" i="7"/>
  <c r="O6" i="7"/>
  <c r="O7" i="7"/>
  <c r="O9" i="7"/>
  <c r="O10" i="7"/>
  <c r="O11" i="7"/>
  <c r="O12" i="7"/>
  <c r="O2" i="7"/>
  <c r="Q12" i="7" l="1"/>
  <c r="R12" i="7" s="1"/>
  <c r="Q11" i="7"/>
  <c r="R11" i="7" s="1"/>
  <c r="Q10" i="7"/>
  <c r="R10" i="7" s="1"/>
  <c r="Q9" i="7"/>
  <c r="R9" i="7" s="1"/>
  <c r="Q7" i="7"/>
  <c r="R7" i="7" s="1"/>
  <c r="Q6" i="7"/>
  <c r="R6" i="7" s="1"/>
  <c r="Q5" i="7"/>
  <c r="R5" i="7" s="1"/>
  <c r="Q4" i="7"/>
  <c r="R4" i="7" s="1"/>
  <c r="Q3" i="7"/>
  <c r="R3" i="7" s="1"/>
  <c r="Q2" i="7" l="1"/>
  <c r="R2" i="7" s="1"/>
  <c r="K11" i="7"/>
  <c r="K6" i="7"/>
  <c r="K5" i="7"/>
  <c r="K12" i="7"/>
  <c r="K7" i="7"/>
  <c r="K10" i="7"/>
  <c r="K4" i="7"/>
  <c r="K9" i="7"/>
</calcChain>
</file>

<file path=xl/sharedStrings.xml><?xml version="1.0" encoding="utf-8"?>
<sst xmlns="http://schemas.openxmlformats.org/spreadsheetml/2006/main" count="203" uniqueCount="70">
  <si>
    <t>Ролик, сек.</t>
  </si>
  <si>
    <t>Регион</t>
  </si>
  <si>
    <t>Вид рекламы</t>
  </si>
  <si>
    <t>Выходов за период на 1 мониторе</t>
  </si>
  <si>
    <t>Фото</t>
  </si>
  <si>
    <t>Адрес</t>
  </si>
  <si>
    <t>Карта</t>
  </si>
  <si>
    <t>Координаты</t>
  </si>
  <si>
    <t>Новосибирск</t>
  </si>
  <si>
    <t xml:space="preserve">МФЦ </t>
  </si>
  <si>
    <t>55.009951, 82.942291</t>
  </si>
  <si>
    <t>54.995563, 82.868723</t>
  </si>
  <si>
    <t>55.109549, 82.965764</t>
  </si>
  <si>
    <t>55.044987, 82.909843</t>
  </si>
  <si>
    <t>54.977853, 83.098514</t>
  </si>
  <si>
    <t>54.939532, 82.896462</t>
  </si>
  <si>
    <t>54.869601, 83.102638</t>
  </si>
  <si>
    <t>54.939509, 83.189823</t>
  </si>
  <si>
    <t>пл. Труда,1</t>
  </si>
  <si>
    <t>ул. Красных Зорь, 1/2</t>
  </si>
  <si>
    <t>ул. 1905, 83</t>
  </si>
  <si>
    <t>ул. Марата, 2</t>
  </si>
  <si>
    <t>ул. Сибиряков-гвардейцев, 62</t>
  </si>
  <si>
    <t>ул. Арбузова, 6</t>
  </si>
  <si>
    <t>Никольский пр. 1</t>
  </si>
  <si>
    <t>ул. Зыряновская, 63</t>
  </si>
  <si>
    <t>Локация</t>
  </si>
  <si>
    <t>Расположение конструкции</t>
  </si>
  <si>
    <t>В зале</t>
  </si>
  <si>
    <t>Сторона</t>
  </si>
  <si>
    <t>А</t>
  </si>
  <si>
    <t>Способ показа</t>
  </si>
  <si>
    <t>Статичная картинка, видеоролик</t>
  </si>
  <si>
    <t>Количество конструкций</t>
  </si>
  <si>
    <t>Выходов в час на 1 мониторе</t>
  </si>
  <si>
    <t>Выходов в сутки на 1 мониторе</t>
  </si>
  <si>
    <t>График работы</t>
  </si>
  <si>
    <t xml:space="preserve">Период, дней  </t>
  </si>
  <si>
    <t>ПН-СБ: 10:00 - 20:00</t>
  </si>
  <si>
    <t>Стоимость</t>
  </si>
  <si>
    <t>Начало рекламной кампании</t>
  </si>
  <si>
    <t>С любой даты</t>
  </si>
  <si>
    <t>Код</t>
  </si>
  <si>
    <t>НМФЦ-1</t>
  </si>
  <si>
    <t>НМФЦ-3</t>
  </si>
  <si>
    <t>НМФЦ-9</t>
  </si>
  <si>
    <t>НМФЦ-7</t>
  </si>
  <si>
    <t>НМФЦ-2</t>
  </si>
  <si>
    <t>НМФЦ-4</t>
  </si>
  <si>
    <t>НМФЦ-5</t>
  </si>
  <si>
    <t>НМФЦ-6</t>
  </si>
  <si>
    <t>НМФЦ-8</t>
  </si>
  <si>
    <t>НМФЦ-10</t>
  </si>
  <si>
    <t>1080х1920</t>
  </si>
  <si>
    <t>Размеры, pх.</t>
  </si>
  <si>
    <t>ПН-СБ: 08:00-20:00</t>
  </si>
  <si>
    <t>ПН-ПТ: 08:00-20:00</t>
  </si>
  <si>
    <t>ул. Зыряновская, 63.  3 этаж.                             (сделки с недвижимостью)</t>
  </si>
  <si>
    <t>ул. Зыряновская, 63. 2 этаж.</t>
  </si>
  <si>
    <t xml:space="preserve">ул. Зыряновская, 63.  4 этаж.                             </t>
  </si>
  <si>
    <t>НМФЦ-11</t>
  </si>
  <si>
    <t>ул. Курчатова, 38</t>
  </si>
  <si>
    <t>55.110038, 82.979188</t>
  </si>
  <si>
    <t>НМФЦ-12</t>
  </si>
  <si>
    <t>ПН-ПТ 08:00-20:00</t>
  </si>
  <si>
    <t>ул. Николая Сотникова, 10 а</t>
  </si>
  <si>
    <t>НМФЦ-13</t>
  </si>
  <si>
    <t>54.941177, 82.967474</t>
  </si>
  <si>
    <r>
      <rPr>
        <sz val="10"/>
        <color rgb="FFFF0000"/>
        <rFont val="Calibri"/>
        <family val="2"/>
        <scheme val="minor"/>
      </rPr>
      <t>ПН, СР, ЧТ, ПТ</t>
    </r>
    <r>
      <rPr>
        <sz val="10"/>
        <color theme="1"/>
        <rFont val="Calibri"/>
        <family val="2"/>
        <scheme val="minor"/>
      </rPr>
      <t xml:space="preserve">: 08:00-18:00; </t>
    </r>
    <r>
      <rPr>
        <sz val="10"/>
        <color rgb="FFFF0000"/>
        <rFont val="Calibri"/>
        <family val="2"/>
        <scheme val="minor"/>
      </rPr>
      <t>ВТ</t>
    </r>
    <r>
      <rPr>
        <sz val="10"/>
        <color theme="1"/>
        <rFont val="Calibri"/>
        <family val="2"/>
        <scheme val="minor"/>
      </rPr>
      <t>: 08:00-20:00</t>
    </r>
  </si>
  <si>
    <t>Реклама на видеоэкранах в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</si>
</sst>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2" applyNumberFormat="0" applyAlignment="0" applyProtection="0"/>
  </cellStyleXfs>
  <cellXfs count="14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164" fontId="5" fillId="0" borderId="0" xfId="0" applyNumberFormat="1" applyFont="1" applyFill="1"/>
    <xf numFmtId="0" fontId="5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4">
    <cellStyle name="Вывод" xfId="3" builtinId="21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aqZ9z" TargetMode="External"/><Relationship Id="rId13" Type="http://schemas.openxmlformats.org/officeDocument/2006/relationships/hyperlink" Target="https://disk.yandex.ru/d/NV7imRvsFwxxiA" TargetMode="External"/><Relationship Id="rId18" Type="http://schemas.openxmlformats.org/officeDocument/2006/relationships/hyperlink" Target="https://disk.yandex.ru/i/4e8HHFkCTICOzQ" TargetMode="External"/><Relationship Id="rId26" Type="http://schemas.openxmlformats.org/officeDocument/2006/relationships/hyperlink" Target="https://yandex.ru/maps/-/CLxHmCm6" TargetMode="External"/><Relationship Id="rId3" Type="http://schemas.openxmlformats.org/officeDocument/2006/relationships/hyperlink" Target="file:///V:\&#1047;&#1072;&#1087;&#1088;&#1086;&#1089;&#1099;\318.Ibatullina-NA@gmt-gazprom.ru\&#1047;&#1072;&#1082;&#1072;&#1079;&#1095;&#1080;&#1082;\54.995563,%2082.868723" TargetMode="External"/><Relationship Id="rId21" Type="http://schemas.openxmlformats.org/officeDocument/2006/relationships/hyperlink" Target="https://disk.yandex.ru/d/dX3cAPbQcVHaIg" TargetMode="External"/><Relationship Id="rId7" Type="http://schemas.openxmlformats.org/officeDocument/2006/relationships/hyperlink" Target="https://yandex.ru/maps/-/CDeamVlV" TargetMode="External"/><Relationship Id="rId12" Type="http://schemas.openxmlformats.org/officeDocument/2006/relationships/hyperlink" Target="https://disk.yandex.ru/d/gKhoRiSRCWxR6Q" TargetMode="External"/><Relationship Id="rId17" Type="http://schemas.openxmlformats.org/officeDocument/2006/relationships/hyperlink" Target="https://disk.yandex.ru/i/nuBvoydKf0Ne9g" TargetMode="External"/><Relationship Id="rId25" Type="http://schemas.openxmlformats.org/officeDocument/2006/relationships/hyperlink" Target="https://disk.yandex.ru/d/RKg_OXexcyLLdw" TargetMode="External"/><Relationship Id="rId2" Type="http://schemas.openxmlformats.org/officeDocument/2006/relationships/hyperlink" Target="https://yandex.ru/maps/-/CDeam02U" TargetMode="External"/><Relationship Id="rId16" Type="http://schemas.openxmlformats.org/officeDocument/2006/relationships/hyperlink" Target="https://disk.yandex.ru/d/BW2ZtePN5YOD0A" TargetMode="External"/><Relationship Id="rId20" Type="http://schemas.openxmlformats.org/officeDocument/2006/relationships/hyperlink" Target="https://disk.yandex.ru/i/PUw5eDYaoAG6iQ" TargetMode="External"/><Relationship Id="rId1" Type="http://schemas.openxmlformats.org/officeDocument/2006/relationships/hyperlink" Target="https://yandex.ru/maps/-/CDeamVlV" TargetMode="External"/><Relationship Id="rId6" Type="http://schemas.openxmlformats.org/officeDocument/2006/relationships/hyperlink" Target="https://yandex.ru/maps/-/CDeamVlV" TargetMode="External"/><Relationship Id="rId11" Type="http://schemas.openxmlformats.org/officeDocument/2006/relationships/hyperlink" Target="https://yandex.ru/maps/-/CDeaq878" TargetMode="External"/><Relationship Id="rId24" Type="http://schemas.openxmlformats.org/officeDocument/2006/relationships/hyperlink" Target="https://yandex.ru/maps/-/CLxHmCm6" TargetMode="External"/><Relationship Id="rId5" Type="http://schemas.openxmlformats.org/officeDocument/2006/relationships/hyperlink" Target="https://yandex.ru/maps/-/CDeaqImq" TargetMode="External"/><Relationship Id="rId15" Type="http://schemas.openxmlformats.org/officeDocument/2006/relationships/hyperlink" Target="https://disk.yandex.ru/d/EFhzAt0jD4dHeQ" TargetMode="External"/><Relationship Id="rId23" Type="http://schemas.openxmlformats.org/officeDocument/2006/relationships/hyperlink" Target="https://disk.yandex.ru/d/VAFynbpphFuwSA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eaqSpW" TargetMode="External"/><Relationship Id="rId19" Type="http://schemas.openxmlformats.org/officeDocument/2006/relationships/hyperlink" Target="https://disk.yandex.ru/i/L5qQBSH5EP21vw" TargetMode="External"/><Relationship Id="rId4" Type="http://schemas.openxmlformats.org/officeDocument/2006/relationships/hyperlink" Target="https://yandex.ru/maps/-/CDeam-KA" TargetMode="External"/><Relationship Id="rId9" Type="http://schemas.openxmlformats.org/officeDocument/2006/relationships/hyperlink" Target="https://yandex.ru/maps/-/CDeaqGLw" TargetMode="External"/><Relationship Id="rId14" Type="http://schemas.openxmlformats.org/officeDocument/2006/relationships/hyperlink" Target="https://disk.yandex.ru/d/AyWMCVA5L2bHtA" TargetMode="External"/><Relationship Id="rId22" Type="http://schemas.openxmlformats.org/officeDocument/2006/relationships/hyperlink" Target="https://yandex.ru/maps/-/CDeamVlV" TargetMode="External"/><Relationship Id="rId27" Type="http://schemas.openxmlformats.org/officeDocument/2006/relationships/hyperlink" Target="https://disk.yandex.ru/d/U-vbWpKK207w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1.5703125" style="2" customWidth="1"/>
    <col min="2" max="2" width="21.42578125" style="2" customWidth="1"/>
    <col min="3" max="3" width="12.28515625" style="2" customWidth="1"/>
    <col min="4" max="4" width="25.28515625" style="2" customWidth="1"/>
    <col min="5" max="5" width="10" style="2" customWidth="1"/>
    <col min="6" max="6" width="17.7109375" style="2" customWidth="1"/>
    <col min="7" max="7" width="9.5703125" style="3" customWidth="1"/>
    <col min="8" max="8" width="16.140625" style="3" customWidth="1"/>
    <col min="9" max="9" width="12.140625" style="3" customWidth="1"/>
    <col min="10" max="10" width="17.7109375" style="3" customWidth="1"/>
    <col min="11" max="11" width="15.5703125" style="3" customWidth="1"/>
    <col min="12" max="12" width="25.5703125" style="2" customWidth="1"/>
    <col min="13" max="13" width="20.7109375" style="2" customWidth="1"/>
    <col min="14" max="14" width="17.85546875" style="2" customWidth="1"/>
    <col min="15" max="15" width="22.5703125" style="2" customWidth="1"/>
    <col min="16" max="16" width="16.85546875" style="2" customWidth="1"/>
    <col min="17" max="17" width="25.42578125" style="4" customWidth="1"/>
    <col min="18" max="18" width="13.85546875" style="4" customWidth="1"/>
    <col min="19" max="19" width="20.85546875" style="4" customWidth="1"/>
    <col min="20" max="20" width="10.7109375" style="4" customWidth="1"/>
    <col min="21" max="21" width="19" style="4" customWidth="1"/>
    <col min="22" max="16384" width="9.140625" style="2"/>
  </cols>
  <sheetData>
    <row r="1" spans="1:21" s="1" customFormat="1" ht="25.5" x14ac:dyDescent="0.2">
      <c r="A1" s="7" t="s">
        <v>1</v>
      </c>
      <c r="B1" s="7" t="s">
        <v>2</v>
      </c>
      <c r="C1" s="7" t="s">
        <v>26</v>
      </c>
      <c r="D1" s="7" t="s">
        <v>5</v>
      </c>
      <c r="E1" s="7" t="s">
        <v>6</v>
      </c>
      <c r="F1" s="7" t="s">
        <v>27</v>
      </c>
      <c r="G1" s="7" t="s">
        <v>4</v>
      </c>
      <c r="H1" s="7" t="s">
        <v>54</v>
      </c>
      <c r="I1" s="7" t="s">
        <v>29</v>
      </c>
      <c r="J1" s="7" t="s">
        <v>31</v>
      </c>
      <c r="K1" s="7" t="s">
        <v>33</v>
      </c>
      <c r="L1" s="7" t="s">
        <v>0</v>
      </c>
      <c r="M1" s="7" t="s">
        <v>34</v>
      </c>
      <c r="N1" s="7" t="s">
        <v>36</v>
      </c>
      <c r="O1" s="7" t="s">
        <v>35</v>
      </c>
      <c r="P1" s="7" t="s">
        <v>37</v>
      </c>
      <c r="Q1" s="7" t="s">
        <v>3</v>
      </c>
      <c r="R1" s="10" t="s">
        <v>39</v>
      </c>
      <c r="S1" s="10" t="s">
        <v>40</v>
      </c>
      <c r="T1" s="7" t="s">
        <v>42</v>
      </c>
      <c r="U1" s="7" t="s">
        <v>7</v>
      </c>
    </row>
    <row r="2" spans="1:21" s="1" customFormat="1" ht="25.5" x14ac:dyDescent="0.2">
      <c r="A2" s="8" t="s">
        <v>8</v>
      </c>
      <c r="B2" s="8" t="s">
        <v>69</v>
      </c>
      <c r="C2" s="8" t="s">
        <v>9</v>
      </c>
      <c r="D2" s="11" t="s">
        <v>25</v>
      </c>
      <c r="E2" s="12" t="s">
        <v>6</v>
      </c>
      <c r="F2" s="13" t="s">
        <v>28</v>
      </c>
      <c r="G2" s="12" t="s">
        <v>4</v>
      </c>
      <c r="H2" s="13" t="s">
        <v>53</v>
      </c>
      <c r="I2" s="13" t="s">
        <v>30</v>
      </c>
      <c r="J2" s="13" t="s">
        <v>32</v>
      </c>
      <c r="K2" s="11">
        <v>1</v>
      </c>
      <c r="L2" s="8">
        <v>10</v>
      </c>
      <c r="M2" s="11">
        <v>33</v>
      </c>
      <c r="N2" s="11" t="s">
        <v>38</v>
      </c>
      <c r="O2" s="8">
        <f>M2*10</f>
        <v>330</v>
      </c>
      <c r="P2" s="8">
        <v>21</v>
      </c>
      <c r="Q2" s="8">
        <f t="shared" ref="Q2:Q12" si="0">P2*O2</f>
        <v>6930</v>
      </c>
      <c r="R2" s="9">
        <f>((0.2*Q2)*L2)</f>
        <v>13860</v>
      </c>
      <c r="S2" s="8" t="s">
        <v>41</v>
      </c>
      <c r="T2" s="8" t="s">
        <v>43</v>
      </c>
      <c r="U2" s="8" t="s">
        <v>10</v>
      </c>
    </row>
    <row r="3" spans="1:21" s="1" customFormat="1" ht="25.5" x14ac:dyDescent="0.2">
      <c r="A3" s="8" t="s">
        <v>8</v>
      </c>
      <c r="B3" s="8" t="s">
        <v>69</v>
      </c>
      <c r="C3" s="8" t="s">
        <v>9</v>
      </c>
      <c r="D3" s="11" t="s">
        <v>18</v>
      </c>
      <c r="E3" s="12" t="s">
        <v>6</v>
      </c>
      <c r="F3" s="13" t="s">
        <v>28</v>
      </c>
      <c r="G3" s="12" t="s">
        <v>4</v>
      </c>
      <c r="H3" s="13" t="s">
        <v>53</v>
      </c>
      <c r="I3" s="13" t="s">
        <v>30</v>
      </c>
      <c r="J3" s="13" t="s">
        <v>32</v>
      </c>
      <c r="K3" s="11">
        <v>1</v>
      </c>
      <c r="L3" s="8">
        <v>10</v>
      </c>
      <c r="M3" s="11">
        <v>33</v>
      </c>
      <c r="N3" s="11" t="s">
        <v>64</v>
      </c>
      <c r="O3" s="8">
        <f t="shared" ref="O3:O12" si="1">M3*10</f>
        <v>330</v>
      </c>
      <c r="P3" s="8">
        <v>21</v>
      </c>
      <c r="Q3" s="8">
        <f t="shared" si="0"/>
        <v>6930</v>
      </c>
      <c r="R3" s="9">
        <f t="shared" ref="R3:R12" si="2">((0.2*Q3)*L3)</f>
        <v>13860</v>
      </c>
      <c r="S3" s="8" t="s">
        <v>41</v>
      </c>
      <c r="T3" s="8" t="s">
        <v>47</v>
      </c>
      <c r="U3" s="13" t="s">
        <v>11</v>
      </c>
    </row>
    <row r="4" spans="1:21" s="1" customFormat="1" ht="25.5" x14ac:dyDescent="0.2">
      <c r="A4" s="8" t="s">
        <v>8</v>
      </c>
      <c r="B4" s="8" t="s">
        <v>69</v>
      </c>
      <c r="C4" s="8" t="s">
        <v>9</v>
      </c>
      <c r="D4" s="11" t="s">
        <v>19</v>
      </c>
      <c r="E4" s="12" t="s">
        <v>6</v>
      </c>
      <c r="F4" s="13" t="s">
        <v>28</v>
      </c>
      <c r="G4" s="12" t="s">
        <v>4</v>
      </c>
      <c r="H4" s="13" t="s">
        <v>53</v>
      </c>
      <c r="I4" s="13" t="s">
        <v>30</v>
      </c>
      <c r="J4" s="13" t="s">
        <v>32</v>
      </c>
      <c r="K4" s="11">
        <f ca="1">IFERROR(__xludf.DUMMYFUNCTION("""COMPUTED_VALUE"""),1)</f>
        <v>1</v>
      </c>
      <c r="L4" s="8">
        <v>10</v>
      </c>
      <c r="M4" s="11">
        <v>33</v>
      </c>
      <c r="N4" s="11" t="s">
        <v>38</v>
      </c>
      <c r="O4" s="8">
        <f t="shared" si="1"/>
        <v>330</v>
      </c>
      <c r="P4" s="8">
        <v>21</v>
      </c>
      <c r="Q4" s="8">
        <f t="shared" si="0"/>
        <v>6930</v>
      </c>
      <c r="R4" s="9">
        <f t="shared" si="2"/>
        <v>13860</v>
      </c>
      <c r="S4" s="8" t="s">
        <v>41</v>
      </c>
      <c r="T4" s="8" t="s">
        <v>44</v>
      </c>
      <c r="U4" s="8" t="s">
        <v>12</v>
      </c>
    </row>
    <row r="5" spans="1:21" s="1" customFormat="1" ht="25.5" x14ac:dyDescent="0.2">
      <c r="A5" s="8" t="s">
        <v>8</v>
      </c>
      <c r="B5" s="8" t="s">
        <v>69</v>
      </c>
      <c r="C5" s="8" t="s">
        <v>9</v>
      </c>
      <c r="D5" s="11" t="s">
        <v>20</v>
      </c>
      <c r="E5" s="12" t="s">
        <v>6</v>
      </c>
      <c r="F5" s="13" t="s">
        <v>28</v>
      </c>
      <c r="G5" s="12" t="s">
        <v>4</v>
      </c>
      <c r="H5" s="13" t="s">
        <v>53</v>
      </c>
      <c r="I5" s="13" t="s">
        <v>30</v>
      </c>
      <c r="J5" s="13" t="s">
        <v>32</v>
      </c>
      <c r="K5" s="11">
        <f ca="1">IFERROR(__xludf.DUMMYFUNCTION("""COMPUTED_VALUE"""),1)</f>
        <v>1</v>
      </c>
      <c r="L5" s="8">
        <v>10</v>
      </c>
      <c r="M5" s="11">
        <v>33</v>
      </c>
      <c r="N5" s="11" t="s">
        <v>56</v>
      </c>
      <c r="O5" s="8">
        <f t="shared" si="1"/>
        <v>330</v>
      </c>
      <c r="P5" s="8">
        <v>21</v>
      </c>
      <c r="Q5" s="8">
        <f t="shared" si="0"/>
        <v>6930</v>
      </c>
      <c r="R5" s="9">
        <f t="shared" si="2"/>
        <v>13860</v>
      </c>
      <c r="S5" s="8" t="s">
        <v>41</v>
      </c>
      <c r="T5" s="8" t="s">
        <v>48</v>
      </c>
      <c r="U5" s="8" t="s">
        <v>13</v>
      </c>
    </row>
    <row r="6" spans="1:21" s="1" customFormat="1" ht="25.5" x14ac:dyDescent="0.2">
      <c r="A6" s="8" t="s">
        <v>8</v>
      </c>
      <c r="B6" s="8" t="s">
        <v>69</v>
      </c>
      <c r="C6" s="8" t="s">
        <v>9</v>
      </c>
      <c r="D6" s="11" t="s">
        <v>58</v>
      </c>
      <c r="E6" s="12" t="s">
        <v>6</v>
      </c>
      <c r="F6" s="13" t="s">
        <v>28</v>
      </c>
      <c r="G6" s="12" t="s">
        <v>4</v>
      </c>
      <c r="H6" s="13" t="s">
        <v>53</v>
      </c>
      <c r="I6" s="13" t="s">
        <v>30</v>
      </c>
      <c r="J6" s="13" t="s">
        <v>32</v>
      </c>
      <c r="K6" s="11">
        <f ca="1">IFERROR(__xludf.DUMMYFUNCTION("""COMPUTED_VALUE"""),1)</f>
        <v>1</v>
      </c>
      <c r="L6" s="8">
        <v>10</v>
      </c>
      <c r="M6" s="11">
        <v>33</v>
      </c>
      <c r="N6" s="11" t="s">
        <v>55</v>
      </c>
      <c r="O6" s="8">
        <f t="shared" si="1"/>
        <v>330</v>
      </c>
      <c r="P6" s="8">
        <v>21</v>
      </c>
      <c r="Q6" s="8">
        <f t="shared" si="0"/>
        <v>6930</v>
      </c>
      <c r="R6" s="9">
        <f t="shared" si="2"/>
        <v>13860</v>
      </c>
      <c r="S6" s="8" t="s">
        <v>41</v>
      </c>
      <c r="T6" s="8" t="s">
        <v>49</v>
      </c>
      <c r="U6" s="8" t="s">
        <v>10</v>
      </c>
    </row>
    <row r="7" spans="1:21" s="1" customFormat="1" ht="25.5" x14ac:dyDescent="0.2">
      <c r="A7" s="8" t="s">
        <v>8</v>
      </c>
      <c r="B7" s="8" t="s">
        <v>69</v>
      </c>
      <c r="C7" s="8" t="s">
        <v>9</v>
      </c>
      <c r="D7" s="11" t="s">
        <v>57</v>
      </c>
      <c r="E7" s="12" t="s">
        <v>6</v>
      </c>
      <c r="F7" s="13" t="s">
        <v>28</v>
      </c>
      <c r="G7" s="12" t="s">
        <v>4</v>
      </c>
      <c r="H7" s="13" t="s">
        <v>53</v>
      </c>
      <c r="I7" s="13" t="s">
        <v>30</v>
      </c>
      <c r="J7" s="13" t="s">
        <v>32</v>
      </c>
      <c r="K7" s="11">
        <f ca="1">IFERROR(__xludf.DUMMYFUNCTION("""COMPUTED_VALUE"""),1)</f>
        <v>1</v>
      </c>
      <c r="L7" s="8">
        <v>10</v>
      </c>
      <c r="M7" s="11">
        <v>33</v>
      </c>
      <c r="N7" s="11" t="s">
        <v>55</v>
      </c>
      <c r="O7" s="8">
        <f t="shared" si="1"/>
        <v>330</v>
      </c>
      <c r="P7" s="8">
        <v>21</v>
      </c>
      <c r="Q7" s="8">
        <f t="shared" si="0"/>
        <v>6930</v>
      </c>
      <c r="R7" s="9">
        <f t="shared" si="2"/>
        <v>13860</v>
      </c>
      <c r="S7" s="8" t="s">
        <v>41</v>
      </c>
      <c r="T7" s="8" t="s">
        <v>50</v>
      </c>
      <c r="U7" s="8" t="s">
        <v>10</v>
      </c>
    </row>
    <row r="8" spans="1:21" s="1" customFormat="1" ht="25.5" x14ac:dyDescent="0.2">
      <c r="A8" s="8" t="s">
        <v>8</v>
      </c>
      <c r="B8" s="8" t="s">
        <v>69</v>
      </c>
      <c r="C8" s="8" t="s">
        <v>9</v>
      </c>
      <c r="D8" s="11" t="s">
        <v>59</v>
      </c>
      <c r="E8" s="12" t="s">
        <v>6</v>
      </c>
      <c r="F8" s="13" t="s">
        <v>28</v>
      </c>
      <c r="G8" s="12" t="s">
        <v>4</v>
      </c>
      <c r="H8" s="13" t="s">
        <v>53</v>
      </c>
      <c r="I8" s="13" t="s">
        <v>30</v>
      </c>
      <c r="J8" s="13" t="s">
        <v>32</v>
      </c>
      <c r="K8" s="11">
        <f ca="1">IFERROR(__xludf.DUMMYFUNCTION("""COMPUTED_VALUE"""),1)</f>
        <v>1</v>
      </c>
      <c r="L8" s="8">
        <v>10</v>
      </c>
      <c r="M8" s="11">
        <v>33</v>
      </c>
      <c r="N8" s="11" t="s">
        <v>55</v>
      </c>
      <c r="O8" s="8">
        <f t="shared" ref="O8" si="3">M8*10</f>
        <v>330</v>
      </c>
      <c r="P8" s="8">
        <v>21</v>
      </c>
      <c r="Q8" s="8">
        <f t="shared" ref="Q8" si="4">P8*O8</f>
        <v>6930</v>
      </c>
      <c r="R8" s="9">
        <f t="shared" ref="R8" si="5">((0.2*Q8)*L8)</f>
        <v>13860</v>
      </c>
      <c r="S8" s="8" t="s">
        <v>41</v>
      </c>
      <c r="T8" s="8" t="s">
        <v>60</v>
      </c>
      <c r="U8" s="8" t="s">
        <v>10</v>
      </c>
    </row>
    <row r="9" spans="1:21" s="1" customFormat="1" ht="25.5" x14ac:dyDescent="0.2">
      <c r="A9" s="8" t="s">
        <v>8</v>
      </c>
      <c r="B9" s="8" t="s">
        <v>69</v>
      </c>
      <c r="C9" s="8" t="s">
        <v>9</v>
      </c>
      <c r="D9" s="11" t="s">
        <v>21</v>
      </c>
      <c r="E9" s="12" t="s">
        <v>6</v>
      </c>
      <c r="F9" s="13" t="s">
        <v>28</v>
      </c>
      <c r="G9" s="12" t="s">
        <v>4</v>
      </c>
      <c r="H9" s="13" t="s">
        <v>53</v>
      </c>
      <c r="I9" s="13" t="s">
        <v>30</v>
      </c>
      <c r="J9" s="13" t="s">
        <v>32</v>
      </c>
      <c r="K9" s="11">
        <f ca="1">IFERROR(__xludf.DUMMYFUNCTION("""COMPUTED_VALUE"""),1)</f>
        <v>1</v>
      </c>
      <c r="L9" s="8">
        <v>10</v>
      </c>
      <c r="M9" s="11">
        <v>33</v>
      </c>
      <c r="N9" s="11" t="s">
        <v>55</v>
      </c>
      <c r="O9" s="8">
        <f t="shared" si="1"/>
        <v>330</v>
      </c>
      <c r="P9" s="8">
        <v>21</v>
      </c>
      <c r="Q9" s="8">
        <f t="shared" si="0"/>
        <v>6930</v>
      </c>
      <c r="R9" s="9">
        <f t="shared" si="2"/>
        <v>13860</v>
      </c>
      <c r="S9" s="8" t="s">
        <v>41</v>
      </c>
      <c r="T9" s="8" t="s">
        <v>46</v>
      </c>
      <c r="U9" s="8" t="s">
        <v>14</v>
      </c>
    </row>
    <row r="10" spans="1:21" s="1" customFormat="1" ht="25.5" x14ac:dyDescent="0.2">
      <c r="A10" s="8" t="s">
        <v>8</v>
      </c>
      <c r="B10" s="8" t="s">
        <v>69</v>
      </c>
      <c r="C10" s="8" t="s">
        <v>9</v>
      </c>
      <c r="D10" s="11" t="s">
        <v>22</v>
      </c>
      <c r="E10" s="12" t="s">
        <v>6</v>
      </c>
      <c r="F10" s="13" t="s">
        <v>28</v>
      </c>
      <c r="G10" s="12" t="s">
        <v>4</v>
      </c>
      <c r="H10" s="13" t="s">
        <v>53</v>
      </c>
      <c r="I10" s="13" t="s">
        <v>30</v>
      </c>
      <c r="J10" s="13" t="s">
        <v>32</v>
      </c>
      <c r="K10" s="11">
        <f ca="1">IFERROR(__xludf.DUMMYFUNCTION("""COMPUTED_VALUE"""),1)</f>
        <v>1</v>
      </c>
      <c r="L10" s="8">
        <v>10</v>
      </c>
      <c r="M10" s="11">
        <v>33</v>
      </c>
      <c r="N10" s="11" t="s">
        <v>55</v>
      </c>
      <c r="O10" s="8">
        <f t="shared" si="1"/>
        <v>330</v>
      </c>
      <c r="P10" s="8">
        <v>21</v>
      </c>
      <c r="Q10" s="8">
        <f t="shared" si="0"/>
        <v>6930</v>
      </c>
      <c r="R10" s="9">
        <f t="shared" si="2"/>
        <v>13860</v>
      </c>
      <c r="S10" s="8" t="s">
        <v>41</v>
      </c>
      <c r="T10" s="8" t="s">
        <v>51</v>
      </c>
      <c r="U10" s="8" t="s">
        <v>15</v>
      </c>
    </row>
    <row r="11" spans="1:21" s="1" customFormat="1" ht="38.25" x14ac:dyDescent="0.2">
      <c r="A11" s="8" t="s">
        <v>8</v>
      </c>
      <c r="B11" s="8" t="s">
        <v>69</v>
      </c>
      <c r="C11" s="8" t="s">
        <v>9</v>
      </c>
      <c r="D11" s="11" t="s">
        <v>23</v>
      </c>
      <c r="E11" s="12" t="s">
        <v>6</v>
      </c>
      <c r="F11" s="13" t="s">
        <v>28</v>
      </c>
      <c r="G11" s="12" t="s">
        <v>4</v>
      </c>
      <c r="H11" s="13" t="s">
        <v>53</v>
      </c>
      <c r="I11" s="13" t="s">
        <v>30</v>
      </c>
      <c r="J11" s="13" t="s">
        <v>32</v>
      </c>
      <c r="K11" s="11">
        <f ca="1">IFERROR(__xludf.DUMMYFUNCTION("""COMPUTED_VALUE"""),1)</f>
        <v>1</v>
      </c>
      <c r="L11" s="8">
        <v>10</v>
      </c>
      <c r="M11" s="11">
        <v>33</v>
      </c>
      <c r="N11" s="11" t="s">
        <v>68</v>
      </c>
      <c r="O11" s="8">
        <f t="shared" si="1"/>
        <v>330</v>
      </c>
      <c r="P11" s="8">
        <v>21</v>
      </c>
      <c r="Q11" s="8">
        <f t="shared" si="0"/>
        <v>6930</v>
      </c>
      <c r="R11" s="9">
        <f t="shared" si="2"/>
        <v>13860</v>
      </c>
      <c r="S11" s="8" t="s">
        <v>41</v>
      </c>
      <c r="T11" s="8" t="s">
        <v>45</v>
      </c>
      <c r="U11" s="8" t="s">
        <v>16</v>
      </c>
    </row>
    <row r="12" spans="1:21" s="1" customFormat="1" ht="38.25" x14ac:dyDescent="0.2">
      <c r="A12" s="8" t="s">
        <v>8</v>
      </c>
      <c r="B12" s="8" t="s">
        <v>69</v>
      </c>
      <c r="C12" s="8" t="s">
        <v>9</v>
      </c>
      <c r="D12" s="11" t="s">
        <v>24</v>
      </c>
      <c r="E12" s="12" t="s">
        <v>6</v>
      </c>
      <c r="F12" s="13" t="s">
        <v>28</v>
      </c>
      <c r="G12" s="12" t="s">
        <v>4</v>
      </c>
      <c r="H12" s="13" t="s">
        <v>53</v>
      </c>
      <c r="I12" s="13" t="s">
        <v>30</v>
      </c>
      <c r="J12" s="13" t="s">
        <v>32</v>
      </c>
      <c r="K12" s="11">
        <f ca="1">IFERROR(__xludf.DUMMYFUNCTION("""COMPUTED_VALUE"""),1)</f>
        <v>1</v>
      </c>
      <c r="L12" s="8">
        <v>10</v>
      </c>
      <c r="M12" s="11">
        <v>33</v>
      </c>
      <c r="N12" s="11" t="s">
        <v>68</v>
      </c>
      <c r="O12" s="8">
        <f t="shared" si="1"/>
        <v>330</v>
      </c>
      <c r="P12" s="8">
        <v>21</v>
      </c>
      <c r="Q12" s="8">
        <f t="shared" si="0"/>
        <v>6930</v>
      </c>
      <c r="R12" s="9">
        <f t="shared" si="2"/>
        <v>13860</v>
      </c>
      <c r="S12" s="8" t="s">
        <v>41</v>
      </c>
      <c r="T12" s="8" t="s">
        <v>52</v>
      </c>
      <c r="U12" s="8" t="s">
        <v>17</v>
      </c>
    </row>
    <row r="13" spans="1:21" s="1" customFormat="1" ht="25.5" x14ac:dyDescent="0.2">
      <c r="A13" s="8" t="s">
        <v>8</v>
      </c>
      <c r="B13" s="8" t="s">
        <v>69</v>
      </c>
      <c r="C13" s="8" t="s">
        <v>9</v>
      </c>
      <c r="D13" s="11" t="s">
        <v>61</v>
      </c>
      <c r="E13" s="12" t="s">
        <v>6</v>
      </c>
      <c r="F13" s="13" t="s">
        <v>28</v>
      </c>
      <c r="G13" s="12" t="s">
        <v>4</v>
      </c>
      <c r="H13" s="13" t="s">
        <v>53</v>
      </c>
      <c r="I13" s="13" t="s">
        <v>30</v>
      </c>
      <c r="J13" s="13" t="s">
        <v>32</v>
      </c>
      <c r="K13" s="11">
        <f ca="1">IFERROR(__xludf.DUMMYFUNCTION("""COMPUTED_VALUE"""),1)</f>
        <v>1</v>
      </c>
      <c r="L13" s="8">
        <v>10</v>
      </c>
      <c r="M13" s="11">
        <v>33</v>
      </c>
      <c r="N13" s="11" t="s">
        <v>55</v>
      </c>
      <c r="O13" s="8">
        <f t="shared" ref="O13" si="6">M13*10</f>
        <v>330</v>
      </c>
      <c r="P13" s="8">
        <v>21</v>
      </c>
      <c r="Q13" s="8">
        <f t="shared" ref="Q13" si="7">P13*O13</f>
        <v>6930</v>
      </c>
      <c r="R13" s="9">
        <f t="shared" ref="R13" si="8">((0.2*Q13)*L13)</f>
        <v>13860</v>
      </c>
      <c r="S13" s="8" t="s">
        <v>41</v>
      </c>
      <c r="T13" s="8" t="s">
        <v>63</v>
      </c>
      <c r="U13" s="8" t="s">
        <v>62</v>
      </c>
    </row>
    <row r="14" spans="1:21" s="1" customFormat="1" ht="25.5" x14ac:dyDescent="0.2">
      <c r="A14" s="8" t="s">
        <v>8</v>
      </c>
      <c r="B14" s="8" t="s">
        <v>69</v>
      </c>
      <c r="C14" s="8" t="s">
        <v>9</v>
      </c>
      <c r="D14" s="11" t="s">
        <v>65</v>
      </c>
      <c r="E14" s="12" t="s">
        <v>6</v>
      </c>
      <c r="F14" s="13" t="s">
        <v>28</v>
      </c>
      <c r="G14" s="12" t="s">
        <v>4</v>
      </c>
      <c r="H14" s="13" t="s">
        <v>53</v>
      </c>
      <c r="I14" s="13" t="s">
        <v>30</v>
      </c>
      <c r="J14" s="13" t="s">
        <v>32</v>
      </c>
      <c r="K14" s="11">
        <f ca="1">IFERROR(__xludf.DUMMYFUNCTION("""COMPUTED_VALUE"""),1)</f>
        <v>1</v>
      </c>
      <c r="L14" s="8">
        <v>10</v>
      </c>
      <c r="M14" s="11">
        <v>33</v>
      </c>
      <c r="N14" s="11" t="s">
        <v>55</v>
      </c>
      <c r="O14" s="8">
        <f t="shared" ref="O14" si="9">M14*10</f>
        <v>330</v>
      </c>
      <c r="P14" s="8">
        <v>21</v>
      </c>
      <c r="Q14" s="8">
        <f t="shared" ref="Q14" si="10">P14*O14</f>
        <v>6930</v>
      </c>
      <c r="R14" s="9">
        <f t="shared" ref="R14" si="11">((0.2*Q14)*L14)</f>
        <v>13860</v>
      </c>
      <c r="S14" s="8" t="s">
        <v>41</v>
      </c>
      <c r="T14" s="8" t="s">
        <v>66</v>
      </c>
      <c r="U14" s="8" t="s">
        <v>67</v>
      </c>
    </row>
    <row r="15" spans="1:21" s="6" customFormat="1" x14ac:dyDescent="0.2">
      <c r="L15" s="5"/>
      <c r="M15" s="5"/>
      <c r="N15" s="5"/>
      <c r="O15" s="5"/>
      <c r="P15" s="5"/>
    </row>
    <row r="16" spans="1:21" s="6" customFormat="1" x14ac:dyDescent="0.2">
      <c r="G16" s="5"/>
      <c r="H16" s="5"/>
      <c r="I16" s="5"/>
      <c r="J16" s="5"/>
      <c r="K16" s="5"/>
    </row>
  </sheetData>
  <autoFilter ref="A1:U1"/>
  <hyperlinks>
    <hyperlink ref="E2" r:id="rId1"/>
    <hyperlink ref="E3" r:id="rId2"/>
    <hyperlink ref="U3" r:id="rId3"/>
    <hyperlink ref="E4" r:id="rId4"/>
    <hyperlink ref="E5" r:id="rId5"/>
    <hyperlink ref="E6" r:id="rId6"/>
    <hyperlink ref="E7" r:id="rId7"/>
    <hyperlink ref="E9" r:id="rId8"/>
    <hyperlink ref="E10" r:id="rId9"/>
    <hyperlink ref="E11" r:id="rId10"/>
    <hyperlink ref="E12" r:id="rId11"/>
    <hyperlink ref="G2" r:id="rId12"/>
    <hyperlink ref="G3" r:id="rId13"/>
    <hyperlink ref="G4" r:id="rId14"/>
    <hyperlink ref="G5" r:id="rId15"/>
    <hyperlink ref="G6" r:id="rId16"/>
    <hyperlink ref="G7" r:id="rId17"/>
    <hyperlink ref="G9" r:id="rId18"/>
    <hyperlink ref="G10" r:id="rId19"/>
    <hyperlink ref="G12" r:id="rId20"/>
    <hyperlink ref="G11" r:id="rId21"/>
    <hyperlink ref="E8" r:id="rId22"/>
    <hyperlink ref="G8" r:id="rId23"/>
    <hyperlink ref="E13" r:id="rId24"/>
    <hyperlink ref="G13" r:id="rId25"/>
    <hyperlink ref="E14" r:id="rId26"/>
    <hyperlink ref="G14" r:id="rId27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2026-02-08T15:33:48Z</dcterms:modified>
</cp:coreProperties>
</file>